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4415" windowHeight="7215"/>
  </bookViews>
  <sheets>
    <sheet name="Транспортный налог_всего" sheetId="11" r:id="rId1"/>
    <sheet name="Транспортный налог_организации" sheetId="9" r:id="rId2"/>
    <sheet name="Транспортный налог_физ. лица" sheetId="10" r:id="rId3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7" i="10" l="1"/>
  <c r="T7" i="9"/>
  <c r="L7" i="10" l="1"/>
  <c r="E7" i="9"/>
  <c r="M7" i="9" s="1"/>
  <c r="Q7" i="9" l="1"/>
  <c r="O7" i="9"/>
  <c r="N7" i="9"/>
  <c r="O7" i="10"/>
  <c r="P7" i="10" s="1"/>
  <c r="A5" i="11" l="1"/>
  <c r="R7" i="9"/>
  <c r="Q7" i="10"/>
  <c r="T7" i="10"/>
  <c r="S7" i="10"/>
  <c r="B5" i="11"/>
  <c r="C5" i="11"/>
  <c r="U7" i="9" l="1"/>
  <c r="W7" i="10"/>
  <c r="V7" i="10"/>
  <c r="G5" i="11"/>
  <c r="D5" i="11"/>
  <c r="E5" i="11"/>
  <c r="X7" i="9" l="1"/>
  <c r="W7" i="9"/>
  <c r="J5" i="11"/>
  <c r="Z7" i="10"/>
  <c r="L5" i="11" s="1"/>
  <c r="I5" i="11"/>
  <c r="F5" i="11"/>
  <c r="H5" i="11"/>
  <c r="K5" i="11" l="1"/>
</calcChain>
</file>

<file path=xl/sharedStrings.xml><?xml version="1.0" encoding="utf-8"?>
<sst xmlns="http://schemas.openxmlformats.org/spreadsheetml/2006/main" count="141" uniqueCount="92">
  <si>
    <t>Район (городской округ)</t>
  </si>
  <si>
    <t>А</t>
  </si>
  <si>
    <t>(наименование территории)</t>
  </si>
  <si>
    <t>гр.2/гр.1</t>
  </si>
  <si>
    <t>Нормативы отчислений налога в местные бюджеты</t>
  </si>
  <si>
    <t xml:space="preserve">
 Строка 2300 "Количество транспортных средств, по которым предъявлен налог к уплате"</t>
  </si>
  <si>
    <t>Норматив отчислений в местный бюджет</t>
  </si>
  <si>
    <t xml:space="preserve"> Норматив отчислений в областной бюджет</t>
  </si>
  <si>
    <t>Составитель формы:</t>
  </si>
  <si>
    <t>Исполнитель (обязательно к заполнению):</t>
  </si>
  <si>
    <t>Справочно:  МР - 45%; 
ГО-20%
На основании пп.3 п.1 ст.1 закона Новосибирской области от 07.11.2011 № 132-ОЗ</t>
  </si>
  <si>
    <t>Справочно:  МР - 55%; 
ГО-80%
На основании пп.3 п.1 ст.1 закона Новосибирской области от 07.11.2011 № 132-ОЗ</t>
  </si>
  <si>
    <t xml:space="preserve"> Строка 2400 "Сумма налога, подлежащая уплате в бюджет"</t>
  </si>
  <si>
    <r>
      <t xml:space="preserve">Примечание составителя: </t>
    </r>
    <r>
      <rPr>
        <sz val="12"/>
        <color theme="1"/>
        <rFont val="Times New Roman"/>
        <family val="1"/>
        <charset val="204"/>
      </rPr>
      <t xml:space="preserve">текущие значения, указанные в ячейках, предназначены для демонстрации функционирования формул и не имеют привязки к реальным показателям. 
                                                      Внимание! Таблица целиком автоматизирована, необходимые формулы уже внесены в ячейки. Ячейки, для которых требуется ручной ввод данных, помечены </t>
    </r>
    <r>
      <rPr>
        <b/>
        <sz val="12"/>
        <color theme="5" tint="-0.249977111117893"/>
        <rFont val="Times New Roman"/>
        <family val="1"/>
        <charset val="204"/>
      </rPr>
      <t xml:space="preserve">цветом. </t>
    </r>
  </si>
  <si>
    <t>Корректировка</t>
  </si>
  <si>
    <t>Графа может быть скорректирована на сумму графы 5 (при наличии обоснований)</t>
  </si>
  <si>
    <t>Среднегодовой темп роста количества транспортных средств, (%)</t>
  </si>
  <si>
    <t>Прогноз поступлений транспортного налога в 2025 году в консолидированный  бюджет, (тыс.руб.)</t>
  </si>
  <si>
    <t>Прогноз поступлений транспортного налога в 2025 году в местный бюджет, (тыс.руб.)</t>
  </si>
  <si>
    <t>Прогноз поступлений транспортного налога в 2025 году в областной бюджет, (тыс.руб.)</t>
  </si>
  <si>
    <t>Прогноз 2025</t>
  </si>
  <si>
    <t>Начисления налога за 2020 год по форме статистической налоговой отчетности № 5-ТН, (тыс.руб.)</t>
  </si>
  <si>
    <t>Фактические поступления транспортного налога с физических лиц в 2021 году в консолидированный бюджет, (тыс.руб.)</t>
  </si>
  <si>
    <r>
      <t xml:space="preserve">((гр.2/гр.1)+(гр.4/гр.3)+(гр.6/гр.5))/3
При показателе </t>
    </r>
    <r>
      <rPr>
        <i/>
        <sz val="12"/>
        <color rgb="FFC00000"/>
        <rFont val="Times New Roman"/>
        <family val="1"/>
        <charset val="204"/>
      </rPr>
      <t>больше</t>
    </r>
    <r>
      <rPr>
        <i/>
        <sz val="12"/>
        <color rgb="FFFF0000"/>
        <rFont val="Times New Roman"/>
        <family val="1"/>
        <charset val="204"/>
      </rPr>
      <t xml:space="preserve"> </t>
    </r>
    <r>
      <rPr>
        <i/>
        <sz val="12"/>
        <color theme="1"/>
        <rFont val="Times New Roman"/>
        <family val="1"/>
        <charset val="204"/>
      </rPr>
      <t>100%, значение принимается равному 100%</t>
    </r>
  </si>
  <si>
    <r>
      <t>гр.3/гр.4</t>
    </r>
    <r>
      <rPr>
        <sz val="12"/>
        <color theme="1"/>
        <rFont val="Times New Roman"/>
        <family val="1"/>
        <charset val="204"/>
      </rPr>
      <t>±</t>
    </r>
    <r>
      <rPr>
        <i/>
        <sz val="12"/>
        <color theme="1"/>
        <rFont val="Times New Roman"/>
        <family val="1"/>
        <charset val="204"/>
      </rPr>
      <t>гр.5</t>
    </r>
  </si>
  <si>
    <t>Емельянова Мария Вадимовна</t>
  </si>
  <si>
    <t>8 (383) 296-50-65</t>
  </si>
  <si>
    <t>Прогноз поступлений транспортного налога в 2026 году в консолидированный  бюджет, (тыс.руб.)</t>
  </si>
  <si>
    <t>Прогноз поступлений транспортного налога в 2026 году в местный бюджет, (тыс.руб.)</t>
  </si>
  <si>
    <t>Прогноз поступлений транспортного налога в 2026 году в областной бюджет, (тыс.руб.)</t>
  </si>
  <si>
    <r>
      <t xml:space="preserve">Примечание составителя: </t>
    </r>
    <r>
      <rPr>
        <sz val="12"/>
        <color theme="1"/>
        <rFont val="Times New Roman"/>
        <family val="1"/>
        <charset val="204"/>
      </rPr>
      <t xml:space="preserve">текущие значения, указанные в ячейках, предназначены для демонстрации функционирования формул и не имеют привязки к реальным показателям. 
</t>
    </r>
    <r>
      <rPr>
        <b/>
        <sz val="12"/>
        <color theme="1"/>
        <rFont val="Times New Roman"/>
        <family val="1"/>
        <charset val="204"/>
      </rPr>
      <t>Внимание!</t>
    </r>
    <r>
      <rPr>
        <sz val="12"/>
        <color theme="1"/>
        <rFont val="Times New Roman"/>
        <family val="1"/>
        <charset val="204"/>
      </rPr>
      <t xml:space="preserve"> Таблица целиком автоматизирована, необходимые формулы уже внесены в ячейки. Ячейки, для которых требуется ручной ввод данных, помечены </t>
    </r>
    <r>
      <rPr>
        <b/>
        <sz val="12"/>
        <color rgb="FFF3773F"/>
        <rFont val="Times New Roman"/>
        <family val="1"/>
        <charset val="204"/>
      </rPr>
      <t>цветом</t>
    </r>
    <r>
      <rPr>
        <b/>
        <sz val="12"/>
        <color theme="5" tint="-0.249977111117893"/>
        <rFont val="Times New Roman"/>
        <family val="1"/>
        <charset val="204"/>
      </rPr>
      <t xml:space="preserve">. </t>
    </r>
  </si>
  <si>
    <t>Фактические поступления транспортного налога с организаций  по состоянию на 01.06.2023 года в консолидированный бюджет, (тыс.руб.)</t>
  </si>
  <si>
    <t>Прогноз 2026</t>
  </si>
  <si>
    <r>
      <t xml:space="preserve">Примечание составителя: </t>
    </r>
    <r>
      <rPr>
        <sz val="12"/>
        <color theme="1"/>
        <rFont val="Times New Roman"/>
        <family val="1"/>
        <charset val="204"/>
      </rPr>
      <t xml:space="preserve">текущие значения, указанные в ячейках, предназначены для демонстрации функционирования формул и не имеют привязки к реальным показателям. 
                                                      Внимание! Таблица целиком автоматизирована, необходимые формулы уже внесены в ячейки. Ячейки, для которых требуется ручной ввод данных, помечены </t>
    </r>
    <r>
      <rPr>
        <b/>
        <sz val="12"/>
        <color rgb="FFF3773F"/>
        <rFont val="Times New Roman"/>
        <family val="1"/>
        <charset val="204"/>
      </rPr>
      <t>цветом</t>
    </r>
    <r>
      <rPr>
        <b/>
        <sz val="12"/>
        <color theme="5" tint="-0.249977111117893"/>
        <rFont val="Times New Roman"/>
        <family val="1"/>
        <charset val="204"/>
      </rPr>
      <t xml:space="preserve">. </t>
    </r>
  </si>
  <si>
    <t>Начисления налога за 2021 год по форме статистической налоговой отчетности № 5-ТН, (тыс.руб.)</t>
  </si>
  <si>
    <t>Фактические поступления транспортного налога с физических лиц в 2022 году в консолидированный бюджет, (тыс.руб.)</t>
  </si>
  <si>
    <t>Приложение 15</t>
  </si>
  <si>
    <t>Приложение 15.1</t>
  </si>
  <si>
    <t>Приложение 15.2</t>
  </si>
  <si>
    <t>Транспортный налог 2024, 2025-2027 годы, всего</t>
  </si>
  <si>
    <t>Оценка поступлений транспортного налога в 2024 году в консолидированный бюджет, (тыс.руб.)</t>
  </si>
  <si>
    <t>Оценка поступлений транспортного налога в 2024 году в местный бюджет, (тыс.руб.)</t>
  </si>
  <si>
    <t>Оценка поступлений транспортного налога в 2024 году в областной бюджет, (тыс.руб.)</t>
  </si>
  <si>
    <t>Прогноз поступлений транспортного налога в 2027 году в консолидированный  бюджет, (тыс.руб.)</t>
  </si>
  <si>
    <t>Прогноз поступлений транспортного налога в 2027 году в местный бюджет, (тыс.руб.)</t>
  </si>
  <si>
    <t>Прогноз поступлений транспортного налога в 2027 году в областной бюджет, (тыс.руб.)</t>
  </si>
  <si>
    <t>Транспортный налог с организаций 2024, 2025-2027 годы</t>
  </si>
  <si>
    <t>Показатели для расчета оценки 2024 года</t>
  </si>
  <si>
    <t>Фактические поступления транспортного налога с организаций в 2023 году в консолидированный бюджет, (тыс.руб.)</t>
  </si>
  <si>
    <t>Фактические поступления транспортного налога с организаций  по состоянию на 01.06.2024 года в консолидированный бюджет, (тыс.руб.)</t>
  </si>
  <si>
    <t xml:space="preserve">Удельный вес фактических поступлений  по состоянию на 01.06.2023 года в поступлениях 2023 года  </t>
  </si>
  <si>
    <t>Графа используется в случае, если в фактических поступлениях на 01.06.2023 (2024) года содержатся суммы разовых поступлений. 
При заполнении столбца необходимо указать ИНН и наименование налогоплательщика, а также дату, когда был совершен платеж.</t>
  </si>
  <si>
    <t>Показатели для расчета прогноза 2025-2027 годов</t>
  </si>
  <si>
    <t>Оценка 2024</t>
  </si>
  <si>
    <t>Прогноз 2027</t>
  </si>
  <si>
    <t>Количество транспортных средств, по которым предъявлен налог к уплате за 2020 год по форме статистической налоговой отчетности № 5-ТН, (единиц)</t>
  </si>
  <si>
    <t>Количество транспортных средств, по которым предъявлен налог к уплате за 2021 год по форме статистической налоговой отчетности № 5-ТН, (единиц)</t>
  </si>
  <si>
    <t>Количество транспортных средств, по которым предъявлен налог к уплате за 2022 год по форме статистической налоговой отчетности № 5-ТН, (единиц)</t>
  </si>
  <si>
    <t xml:space="preserve">
 Строка 1300 "Количество транспортных средств, по которым предъявлен налог к уплате"</t>
  </si>
  <si>
    <t>гр.12*гр.10</t>
  </si>
  <si>
    <t>гр.12*гр.11</t>
  </si>
  <si>
    <t>гр.12*гр.9</t>
  </si>
  <si>
    <t>гр.15*гр.10</t>
  </si>
  <si>
    <t>гр.15*гр.11</t>
  </si>
  <si>
    <t>гр.15*гр.9</t>
  </si>
  <si>
    <t>гр.18*гр.10</t>
  </si>
  <si>
    <t>гр.18*гр.11</t>
  </si>
  <si>
    <t>гр.18*гр.9</t>
  </si>
  <si>
    <t>гр.21*гр.10</t>
  </si>
  <si>
    <t>гр.21*гр.11</t>
  </si>
  <si>
    <t>Транспортный налог с физических лиц 2024, 2025-2027 годы</t>
  </si>
  <si>
    <t>Начисления налога за 2022 год по форме статистической налоговой отчетности № 5-ТН, (тыс.руб.)</t>
  </si>
  <si>
    <t>Фактические поступления транспортного налога с физических лиц в 2023 году в консолидированный бюджет, (тыс.руб.)</t>
  </si>
  <si>
    <t>Средний коэффициент собираемости 
за 2021-2023 годы, (%)</t>
  </si>
  <si>
    <t>гр.5*гр.7*гр.11</t>
  </si>
  <si>
    <t>гр.14*гр.12</t>
  </si>
  <si>
    <t>гр.14*гр.13</t>
  </si>
  <si>
    <t>гр.14*гр.11</t>
  </si>
  <si>
    <t>гр.17*гр.12</t>
  </si>
  <si>
    <t>гр.17*гр.13</t>
  </si>
  <si>
    <t>гр.17*гр.11</t>
  </si>
  <si>
    <t>гр.20*гр.12</t>
  </si>
  <si>
    <t>гр.20*гр.13</t>
  </si>
  <si>
    <t>гр.20*гр.11</t>
  </si>
  <si>
    <t>гр.23*гр.12</t>
  </si>
  <si>
    <t>гр.23*гр.13</t>
  </si>
  <si>
    <r>
      <t xml:space="preserve">((гр.9/гр.8)+(гр.10/гр.9))/2
При показателе </t>
    </r>
    <r>
      <rPr>
        <i/>
        <sz val="12"/>
        <color rgb="FFC00000"/>
        <rFont val="Times New Roman"/>
        <family val="1"/>
        <charset val="204"/>
      </rPr>
      <t xml:space="preserve">меньше 100% </t>
    </r>
    <r>
      <rPr>
        <i/>
        <sz val="12"/>
        <color theme="1"/>
        <rFont val="Times New Roman"/>
        <family val="1"/>
        <charset val="204"/>
      </rPr>
      <t>значение принимается равному 100%</t>
    </r>
  </si>
  <si>
    <r>
      <rPr>
        <i/>
        <sz val="12"/>
        <color theme="1"/>
        <rFont val="Times New Roman"/>
        <family val="1"/>
        <charset val="204"/>
      </rPr>
      <t xml:space="preserve">((гр.7/гр.6)+(гр.8/гр.7))/2
При показателе </t>
    </r>
    <r>
      <rPr>
        <i/>
        <sz val="12"/>
        <color rgb="FFC00000"/>
        <rFont val="Times New Roman"/>
        <family val="1"/>
        <charset val="204"/>
      </rPr>
      <t>меньше 100%</t>
    </r>
    <r>
      <rPr>
        <i/>
        <sz val="12"/>
        <color theme="1"/>
        <rFont val="Times New Roman"/>
        <family val="1"/>
        <charset val="204"/>
      </rPr>
      <t xml:space="preserve"> значение принимается равному 100%</t>
    </r>
  </si>
  <si>
    <t>Показатели для расчета оценки 2024 года, прогноза 2025-2027 годов</t>
  </si>
  <si>
    <t>Черепановский район</t>
  </si>
  <si>
    <t>Худякова Олеся Владимировна</t>
  </si>
  <si>
    <t>Телефон (838345) 22-575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</si>
</sst>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Arial Cyr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C00000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b/>
      <sz val="12"/>
      <color rgb="FFF3773F"/>
      <name val="Times New Roman"/>
      <family val="1"/>
      <charset val="204"/>
    </font>
    <font>
      <sz val="12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D4DCF4"/>
        <bgColor indexed="64"/>
      </patternFill>
    </fill>
    <fill>
      <patternFill patternType="solid">
        <fgColor rgb="FFCDE0E9"/>
        <bgColor indexed="64"/>
      </patternFill>
    </fill>
    <fill>
      <patternFill patternType="solid">
        <fgColor rgb="FFCDDCEF"/>
        <bgColor indexed="64"/>
      </patternFill>
    </fill>
    <fill>
      <patternFill patternType="solid">
        <fgColor rgb="FFD8D7E9"/>
        <bgColor indexed="64"/>
      </patternFill>
    </fill>
    <fill>
      <patternFill patternType="solid">
        <fgColor rgb="FF9CBBE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A5C3D7"/>
        <bgColor indexed="64"/>
      </patternFill>
    </fill>
    <fill>
      <patternFill patternType="solid">
        <fgColor rgb="FFABB3EB"/>
        <bgColor indexed="64"/>
      </patternFill>
    </fill>
    <fill>
      <patternFill patternType="solid">
        <fgColor rgb="FFBEB7D7"/>
        <bgColor indexed="64"/>
      </patternFill>
    </fill>
    <fill>
      <patternFill patternType="solid">
        <fgColor rgb="FFFDE8DF"/>
        <bgColor indexed="64"/>
      </patternFill>
    </fill>
    <fill>
      <patternFill patternType="solid">
        <fgColor rgb="FFC2DBF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1" fillId="0" borderId="0"/>
    <xf numFmtId="0" fontId="3" fillId="2" borderId="1">
      <alignment horizontal="left" vertical="top" wrapText="1"/>
    </xf>
  </cellStyleXfs>
  <cellXfs count="106">
    <xf numFmtId="0" fontId="0" fillId="0" borderId="0" xfId="0"/>
    <xf numFmtId="3" fontId="4" fillId="3" borderId="1" xfId="2" applyNumberFormat="1" applyFont="1" applyFill="1" applyBorder="1" applyAlignment="1">
      <alignment horizontal="center" vertical="center" wrapText="1"/>
    </xf>
    <xf numFmtId="164" fontId="5" fillId="3" borderId="1" xfId="2" applyNumberFormat="1" applyFont="1" applyFill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2" fontId="5" fillId="3" borderId="1" xfId="2" applyNumberFormat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center" wrapText="1"/>
    </xf>
    <xf numFmtId="2" fontId="0" fillId="0" borderId="0" xfId="0" applyNumberFormat="1"/>
    <xf numFmtId="165" fontId="4" fillId="4" borderId="1" xfId="2" applyNumberFormat="1" applyFont="1" applyFill="1" applyBorder="1" applyAlignment="1">
      <alignment horizontal="center" vertical="center" wrapText="1"/>
    </xf>
    <xf numFmtId="0" fontId="6" fillId="0" borderId="0" xfId="0" applyFont="1"/>
    <xf numFmtId="0" fontId="5" fillId="0" borderId="1" xfId="0" applyFont="1" applyBorder="1" applyAlignment="1">
      <alignment horizontal="center" vertical="center" wrapText="1"/>
    </xf>
    <xf numFmtId="0" fontId="1" fillId="0" borderId="0" xfId="2"/>
    <xf numFmtId="0" fontId="6" fillId="0" borderId="0" xfId="2" applyFont="1"/>
    <xf numFmtId="0" fontId="9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10" fillId="3" borderId="1" xfId="2" applyNumberFormat="1" applyFont="1" applyFill="1" applyBorder="1" applyAlignment="1">
      <alignment horizontal="center" vertical="center" wrapText="1"/>
    </xf>
    <xf numFmtId="165" fontId="10" fillId="3" borderId="1" xfId="2" applyNumberFormat="1" applyFont="1" applyFill="1" applyBorder="1" applyAlignment="1">
      <alignment horizontal="center" vertical="center" wrapText="1"/>
    </xf>
    <xf numFmtId="166" fontId="5" fillId="0" borderId="1" xfId="2" applyNumberFormat="1" applyFont="1" applyFill="1" applyBorder="1" applyAlignment="1">
      <alignment horizontal="center" vertical="center" wrapText="1"/>
    </xf>
    <xf numFmtId="166" fontId="5" fillId="3" borderId="1" xfId="2" applyNumberFormat="1" applyFont="1" applyFill="1" applyBorder="1" applyAlignment="1">
      <alignment horizontal="center" vertical="center" wrapText="1"/>
    </xf>
    <xf numFmtId="3" fontId="4" fillId="3" borderId="5" xfId="2" applyNumberFormat="1" applyFont="1" applyFill="1" applyBorder="1" applyAlignment="1">
      <alignment horizontal="center" vertical="center" wrapText="1"/>
    </xf>
    <xf numFmtId="3" fontId="4" fillId="3" borderId="6" xfId="2" applyNumberFormat="1" applyFont="1" applyFill="1" applyBorder="1" applyAlignment="1">
      <alignment horizontal="center" vertical="center" wrapText="1"/>
    </xf>
    <xf numFmtId="3" fontId="4" fillId="3" borderId="7" xfId="2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5" fillId="3" borderId="7" xfId="2" applyNumberFormat="1" applyFont="1" applyFill="1" applyBorder="1" applyAlignment="1">
      <alignment horizontal="center" vertical="center" wrapText="1"/>
    </xf>
    <xf numFmtId="165" fontId="5" fillId="0" borderId="5" xfId="2" applyNumberFormat="1" applyFont="1" applyFill="1" applyBorder="1" applyAlignment="1">
      <alignment horizontal="center" vertical="center" wrapText="1"/>
    </xf>
    <xf numFmtId="2" fontId="5" fillId="3" borderId="6" xfId="2" applyNumberFormat="1" applyFont="1" applyFill="1" applyBorder="1" applyAlignment="1">
      <alignment horizontal="center" vertical="center" wrapText="1"/>
    </xf>
    <xf numFmtId="165" fontId="5" fillId="0" borderId="10" xfId="1" applyNumberFormat="1" applyFont="1" applyFill="1" applyBorder="1" applyAlignment="1">
      <alignment horizontal="center" vertical="center" wrapText="1"/>
    </xf>
    <xf numFmtId="165" fontId="0" fillId="0" borderId="0" xfId="1" applyNumberFormat="1" applyFont="1"/>
    <xf numFmtId="166" fontId="0" fillId="0" borderId="0" xfId="0" applyNumberFormat="1"/>
    <xf numFmtId="0" fontId="4" fillId="7" borderId="1" xfId="2" applyNumberFormat="1" applyFont="1" applyFill="1" applyBorder="1" applyAlignment="1">
      <alignment horizontal="center" vertical="center" wrapText="1"/>
    </xf>
    <xf numFmtId="165" fontId="4" fillId="8" borderId="1" xfId="2" applyNumberFormat="1" applyFont="1" applyFill="1" applyBorder="1" applyAlignment="1">
      <alignment horizontal="center" vertical="center" wrapText="1"/>
    </xf>
    <xf numFmtId="0" fontId="4" fillId="9" borderId="1" xfId="2" applyNumberFormat="1" applyFont="1" applyFill="1" applyBorder="1" applyAlignment="1">
      <alignment horizontal="center" vertical="center" wrapText="1"/>
    </xf>
    <xf numFmtId="165" fontId="4" fillId="7" borderId="1" xfId="2" applyNumberFormat="1" applyFont="1" applyFill="1" applyBorder="1" applyAlignment="1">
      <alignment horizontal="center" vertical="center" wrapText="1"/>
    </xf>
    <xf numFmtId="0" fontId="4" fillId="10" borderId="1" xfId="2" applyNumberFormat="1" applyFont="1" applyFill="1" applyBorder="1" applyAlignment="1">
      <alignment horizontal="center" vertical="center" wrapText="1"/>
    </xf>
    <xf numFmtId="3" fontId="4" fillId="11" borderId="1" xfId="3" applyNumberFormat="1" applyFont="1" applyFill="1" applyBorder="1" applyAlignment="1">
      <alignment horizontal="center" vertical="center" wrapText="1"/>
    </xf>
    <xf numFmtId="0" fontId="5" fillId="11" borderId="1" xfId="3" applyFont="1" applyFill="1" applyBorder="1" applyAlignment="1">
      <alignment horizontal="center" vertical="center" wrapText="1"/>
    </xf>
    <xf numFmtId="164" fontId="4" fillId="6" borderId="1" xfId="2" applyNumberFormat="1" applyFont="1" applyFill="1" applyBorder="1" applyAlignment="1">
      <alignment horizontal="center" vertical="center" wrapText="1"/>
    </xf>
    <xf numFmtId="9" fontId="5" fillId="16" borderId="1" xfId="1" applyFont="1" applyFill="1" applyBorder="1" applyAlignment="1">
      <alignment horizontal="center" vertical="center" wrapText="1"/>
    </xf>
    <xf numFmtId="3" fontId="4" fillId="11" borderId="3" xfId="3" applyNumberFormat="1" applyFont="1" applyFill="1" applyBorder="1" applyAlignment="1">
      <alignment horizontal="center" vertical="center" wrapText="1"/>
    </xf>
    <xf numFmtId="0" fontId="5" fillId="11" borderId="3" xfId="3" applyFont="1" applyFill="1" applyBorder="1" applyAlignment="1">
      <alignment horizontal="center" vertical="center" wrapText="1"/>
    </xf>
    <xf numFmtId="2" fontId="5" fillId="11" borderId="3" xfId="3" applyNumberFormat="1" applyFont="1" applyFill="1" applyBorder="1" applyAlignment="1">
      <alignment horizontal="center" vertical="center" wrapText="1"/>
    </xf>
    <xf numFmtId="165" fontId="4" fillId="18" borderId="5" xfId="2" applyNumberFormat="1" applyFont="1" applyFill="1" applyBorder="1" applyAlignment="1">
      <alignment horizontal="center" vertical="center" wrapText="1"/>
    </xf>
    <xf numFmtId="165" fontId="4" fillId="18" borderId="1" xfId="2" applyNumberFormat="1" applyFont="1" applyFill="1" applyBorder="1" applyAlignment="1">
      <alignment horizontal="center" vertical="center" wrapText="1"/>
    </xf>
    <xf numFmtId="9" fontId="5" fillId="16" borderId="5" xfId="1" applyFont="1" applyFill="1" applyBorder="1" applyAlignment="1">
      <alignment horizontal="center" vertical="center" wrapText="1"/>
    </xf>
    <xf numFmtId="164" fontId="4" fillId="20" borderId="1" xfId="2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4" fontId="5" fillId="16" borderId="1" xfId="2" applyNumberFormat="1" applyFont="1" applyFill="1" applyBorder="1" applyAlignment="1">
      <alignment horizontal="center" vertical="center" wrapText="1"/>
    </xf>
    <xf numFmtId="164" fontId="5" fillId="16" borderId="1" xfId="1" applyNumberFormat="1" applyFont="1" applyFill="1" applyBorder="1" applyAlignment="1">
      <alignment horizontal="center" vertical="center" wrapText="1"/>
    </xf>
    <xf numFmtId="164" fontId="5" fillId="0" borderId="1" xfId="2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4" fillId="6" borderId="6" xfId="2" applyNumberFormat="1" applyFont="1" applyFill="1" applyBorder="1" applyAlignment="1">
      <alignment horizontal="center" vertical="center" wrapText="1"/>
    </xf>
    <xf numFmtId="164" fontId="4" fillId="6" borderId="3" xfId="2" applyNumberFormat="1" applyFont="1" applyFill="1" applyBorder="1" applyAlignment="1">
      <alignment horizontal="center" vertical="center" wrapText="1"/>
    </xf>
    <xf numFmtId="3" fontId="4" fillId="3" borderId="3" xfId="2" applyNumberFormat="1" applyFont="1" applyFill="1" applyBorder="1" applyAlignment="1">
      <alignment horizontal="center" vertical="center" wrapText="1"/>
    </xf>
    <xf numFmtId="164" fontId="5" fillId="3" borderId="3" xfId="2" applyNumberFormat="1" applyFont="1" applyFill="1" applyBorder="1" applyAlignment="1">
      <alignment horizontal="center" vertical="center" wrapText="1"/>
    </xf>
    <xf numFmtId="165" fontId="5" fillId="3" borderId="14" xfId="1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5" fillId="16" borderId="8" xfId="2" applyNumberFormat="1" applyFont="1" applyFill="1" applyBorder="1" applyAlignment="1">
      <alignment horizontal="center" vertical="center" wrapText="1"/>
    </xf>
    <xf numFmtId="164" fontId="5" fillId="16" borderId="9" xfId="2" applyNumberFormat="1" applyFont="1" applyFill="1" applyBorder="1" applyAlignment="1">
      <alignment horizontal="center" vertical="center" wrapText="1"/>
    </xf>
    <xf numFmtId="2" fontId="4" fillId="20" borderId="6" xfId="2" applyNumberFormat="1" applyFont="1" applyFill="1" applyBorder="1" applyAlignment="1">
      <alignment horizontal="center" vertical="center" wrapText="1"/>
    </xf>
    <xf numFmtId="2" fontId="4" fillId="20" borderId="1" xfId="2" applyNumberFormat="1" applyFont="1" applyFill="1" applyBorder="1" applyAlignment="1">
      <alignment horizontal="center" vertical="center" wrapText="1"/>
    </xf>
    <xf numFmtId="165" fontId="4" fillId="20" borderId="7" xfId="2" applyNumberFormat="1" applyFont="1" applyFill="1" applyBorder="1" applyAlignment="1">
      <alignment horizontal="center" vertical="center" wrapText="1"/>
    </xf>
    <xf numFmtId="0" fontId="13" fillId="0" borderId="0" xfId="2" applyFont="1" applyBorder="1" applyAlignment="1">
      <alignment vertical="center" wrapText="1"/>
    </xf>
    <xf numFmtId="0" fontId="13" fillId="0" borderId="0" xfId="2" applyFont="1" applyBorder="1" applyAlignment="1">
      <alignment horizontal="left" vertical="center" wrapText="1"/>
    </xf>
    <xf numFmtId="0" fontId="7" fillId="0" borderId="2" xfId="0" applyFont="1" applyBorder="1" applyAlignment="1">
      <alignment horizontal="left"/>
    </xf>
    <xf numFmtId="0" fontId="4" fillId="5" borderId="3" xfId="2" applyFont="1" applyFill="1" applyBorder="1" applyAlignment="1">
      <alignment horizontal="left" wrapText="1"/>
    </xf>
    <xf numFmtId="0" fontId="4" fillId="5" borderId="4" xfId="2" applyFont="1" applyFill="1" applyBorder="1" applyAlignment="1">
      <alignment horizontal="left"/>
    </xf>
    <xf numFmtId="0" fontId="4" fillId="5" borderId="5" xfId="2" applyFont="1" applyFill="1" applyBorder="1" applyAlignment="1">
      <alignment horizontal="left"/>
    </xf>
    <xf numFmtId="0" fontId="13" fillId="0" borderId="0" xfId="2" applyFont="1" applyBorder="1" applyAlignment="1">
      <alignment horizontal="left" vertical="center" wrapText="1"/>
    </xf>
    <xf numFmtId="0" fontId="6" fillId="0" borderId="0" xfId="2" applyFont="1" applyAlignment="1">
      <alignment horizontal="left" vertical="center"/>
    </xf>
    <xf numFmtId="0" fontId="6" fillId="0" borderId="0" xfId="0" applyFont="1" applyAlignment="1">
      <alignment horizontal="right"/>
    </xf>
    <xf numFmtId="0" fontId="4" fillId="5" borderId="3" xfId="2" applyFont="1" applyFill="1" applyBorder="1" applyAlignment="1">
      <alignment horizontal="left" vertical="center" wrapText="1"/>
    </xf>
    <xf numFmtId="0" fontId="4" fillId="5" borderId="4" xfId="2" applyFont="1" applyFill="1" applyBorder="1" applyAlignment="1">
      <alignment horizontal="left" vertical="center"/>
    </xf>
    <xf numFmtId="0" fontId="4" fillId="5" borderId="5" xfId="2" applyFont="1" applyFill="1" applyBorder="1" applyAlignment="1">
      <alignment horizontal="left" vertical="center"/>
    </xf>
    <xf numFmtId="0" fontId="4" fillId="11" borderId="1" xfId="2" applyFont="1" applyFill="1" applyBorder="1" applyAlignment="1">
      <alignment horizontal="center" vertical="center" wrapText="1"/>
    </xf>
    <xf numFmtId="0" fontId="4" fillId="17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/>
    </xf>
    <xf numFmtId="0" fontId="4" fillId="14" borderId="3" xfId="0" applyFont="1" applyFill="1" applyBorder="1" applyAlignment="1">
      <alignment horizontal="center" vertical="center"/>
    </xf>
    <xf numFmtId="0" fontId="4" fillId="14" borderId="4" xfId="0" applyFont="1" applyFill="1" applyBorder="1" applyAlignment="1">
      <alignment horizontal="center" vertical="center"/>
    </xf>
    <xf numFmtId="0" fontId="4" fillId="14" borderId="5" xfId="0" applyFont="1" applyFill="1" applyBorder="1" applyAlignment="1">
      <alignment horizontal="center" vertical="center"/>
    </xf>
    <xf numFmtId="0" fontId="4" fillId="15" borderId="3" xfId="0" applyFont="1" applyFill="1" applyBorder="1" applyAlignment="1">
      <alignment horizontal="center" vertical="center"/>
    </xf>
    <xf numFmtId="0" fontId="4" fillId="15" borderId="4" xfId="0" applyFont="1" applyFill="1" applyBorder="1" applyAlignment="1">
      <alignment horizontal="center" vertical="center"/>
    </xf>
    <xf numFmtId="0" fontId="4" fillId="15" borderId="5" xfId="0" applyFont="1" applyFill="1" applyBorder="1" applyAlignment="1">
      <alignment horizontal="center" vertical="center"/>
    </xf>
    <xf numFmtId="0" fontId="4" fillId="13" borderId="4" xfId="0" applyFont="1" applyFill="1" applyBorder="1" applyAlignment="1">
      <alignment horizontal="center" vertical="center"/>
    </xf>
    <xf numFmtId="0" fontId="4" fillId="13" borderId="5" xfId="0" applyFont="1" applyFill="1" applyBorder="1" applyAlignment="1">
      <alignment horizontal="center" vertical="center"/>
    </xf>
    <xf numFmtId="0" fontId="4" fillId="12" borderId="3" xfId="0" applyFont="1" applyFill="1" applyBorder="1" applyAlignment="1">
      <alignment horizontal="center" vertical="center"/>
    </xf>
    <xf numFmtId="0" fontId="4" fillId="12" borderId="4" xfId="0" applyFont="1" applyFill="1" applyBorder="1" applyAlignment="1">
      <alignment horizontal="center" vertical="center"/>
    </xf>
    <xf numFmtId="0" fontId="4" fillId="12" borderId="5" xfId="0" applyFont="1" applyFill="1" applyBorder="1" applyAlignment="1">
      <alignment horizontal="center" vertical="center"/>
    </xf>
    <xf numFmtId="0" fontId="4" fillId="19" borderId="1" xfId="0" applyFont="1" applyFill="1" applyBorder="1" applyAlignment="1">
      <alignment horizontal="center" vertical="center"/>
    </xf>
    <xf numFmtId="0" fontId="4" fillId="15" borderId="1" xfId="0" applyFont="1" applyFill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4" fillId="11" borderId="3" xfId="2" applyFont="1" applyFill="1" applyBorder="1" applyAlignment="1">
      <alignment horizontal="center" vertical="center" wrapText="1"/>
    </xf>
    <xf numFmtId="0" fontId="4" fillId="17" borderId="5" xfId="0" applyFont="1" applyFill="1" applyBorder="1" applyAlignment="1">
      <alignment horizontal="center"/>
    </xf>
    <xf numFmtId="0" fontId="4" fillId="17" borderId="1" xfId="0" applyFont="1" applyFill="1" applyBorder="1" applyAlignment="1">
      <alignment horizontal="center"/>
    </xf>
    <xf numFmtId="0" fontId="4" fillId="14" borderId="1" xfId="0" applyFont="1" applyFill="1" applyBorder="1" applyAlignment="1">
      <alignment horizontal="center"/>
    </xf>
    <xf numFmtId="0" fontId="4" fillId="11" borderId="3" xfId="0" applyFont="1" applyFill="1" applyBorder="1" applyAlignment="1">
      <alignment horizontal="center"/>
    </xf>
    <xf numFmtId="0" fontId="4" fillId="11" borderId="4" xfId="0" applyFont="1" applyFill="1" applyBorder="1" applyAlignment="1">
      <alignment horizontal="center"/>
    </xf>
    <xf numFmtId="0" fontId="4" fillId="11" borderId="5" xfId="0" applyFont="1" applyFill="1" applyBorder="1" applyAlignment="1">
      <alignment horizontal="center"/>
    </xf>
    <xf numFmtId="0" fontId="4" fillId="13" borderId="4" xfId="0" applyFont="1" applyFill="1" applyBorder="1" applyAlignment="1">
      <alignment horizontal="center"/>
    </xf>
    <xf numFmtId="0" fontId="4" fillId="13" borderId="5" xfId="0" applyFont="1" applyFill="1" applyBorder="1" applyAlignment="1">
      <alignment horizontal="center"/>
    </xf>
    <xf numFmtId="164" fontId="4" fillId="12" borderId="11" xfId="2" applyNumberFormat="1" applyFont="1" applyFill="1" applyBorder="1" applyAlignment="1">
      <alignment horizontal="center" vertical="center" wrapText="1"/>
    </xf>
    <xf numFmtId="164" fontId="4" fillId="12" borderId="12" xfId="2" applyNumberFormat="1" applyFont="1" applyFill="1" applyBorder="1" applyAlignment="1">
      <alignment horizontal="center" vertical="center" wrapText="1"/>
    </xf>
    <xf numFmtId="164" fontId="4" fillId="12" borderId="15" xfId="2" applyNumberFormat="1" applyFont="1" applyFill="1" applyBorder="1" applyAlignment="1">
      <alignment horizontal="center" vertical="center" wrapText="1"/>
    </xf>
    <xf numFmtId="164" fontId="4" fillId="21" borderId="11" xfId="2" applyNumberFormat="1" applyFont="1" applyFill="1" applyBorder="1" applyAlignment="1">
      <alignment horizontal="center" vertical="center" wrapText="1"/>
    </xf>
    <xf numFmtId="164" fontId="4" fillId="21" borderId="12" xfId="2" applyNumberFormat="1" applyFont="1" applyFill="1" applyBorder="1" applyAlignment="1">
      <alignment horizontal="center" vertical="center" wrapText="1"/>
    </xf>
    <xf numFmtId="164" fontId="4" fillId="21" borderId="13" xfId="2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2"/>
    <cellStyle name="Процентный" xfId="1" builtinId="5"/>
    <cellStyle name="Элементы осей 2" xfId="3"/>
  </cellStyles>
  <dxfs count="0"/>
  <tableStyles count="0" defaultTableStyle="TableStyleMedium2" defaultPivotStyle="PivotStyleLight16"/>
  <colors>
    <mruColors>
      <color rgb="FFF3773F"/>
      <color rgb="FFFDE8DF"/>
      <color rgb="FFD8D7E9"/>
      <color rgb="FFBEB7D7"/>
      <color rgb="FFD4DCF4"/>
      <color rgb="FFABB3EB"/>
      <color rgb="FFCDDCEF"/>
      <color rgb="FF9CBBE0"/>
      <color rgb="FFCDE0E9"/>
      <color rgb="FFA5C3D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zoomScale="89" zoomScaleNormal="89" workbookViewId="0"/>
  </sheetViews>
  <sheetFormatPr defaultRowHeight="15" x14ac:dyDescent="0.25"/>
  <cols>
    <col min="1" max="1" width="25.5703125" customWidth="1"/>
    <col min="2" max="2" width="32.42578125" customWidth="1"/>
    <col min="3" max="4" width="25.5703125" customWidth="1"/>
    <col min="5" max="5" width="27.85546875" customWidth="1"/>
    <col min="6" max="6" width="27.7109375" customWidth="1"/>
    <col min="7" max="7" width="27.5703125" customWidth="1"/>
    <col min="8" max="8" width="27.7109375" customWidth="1"/>
    <col min="9" max="9" width="29.5703125" style="7" customWidth="1"/>
    <col min="10" max="10" width="26.42578125" customWidth="1"/>
    <col min="11" max="11" width="25.5703125" customWidth="1"/>
    <col min="12" max="12" width="24.85546875" customWidth="1"/>
    <col min="13" max="13" width="25" customWidth="1"/>
    <col min="14" max="14" width="25.5703125" customWidth="1"/>
    <col min="15" max="15" width="25.140625" customWidth="1"/>
    <col min="16" max="16" width="22.28515625" customWidth="1"/>
    <col min="17" max="17" width="25.28515625" customWidth="1"/>
    <col min="18" max="18" width="23.5703125" customWidth="1"/>
    <col min="19" max="19" width="22" customWidth="1"/>
    <col min="20" max="21" width="24" customWidth="1"/>
    <col min="22" max="22" width="21.42578125" customWidth="1"/>
    <col min="23" max="23" width="24.42578125" customWidth="1"/>
    <col min="24" max="24" width="22.85546875" customWidth="1"/>
    <col min="25" max="25" width="20" customWidth="1"/>
    <col min="26" max="26" width="25.85546875" customWidth="1"/>
    <col min="27" max="27" width="26.140625" customWidth="1"/>
    <col min="28" max="28" width="20.140625" customWidth="1"/>
  </cols>
  <sheetData>
    <row r="1" spans="1:12" ht="15.75" x14ac:dyDescent="0.25">
      <c r="K1" s="70" t="s">
        <v>36</v>
      </c>
      <c r="L1" s="70"/>
    </row>
    <row r="2" spans="1:12" ht="20.25" x14ac:dyDescent="0.3">
      <c r="A2" s="64" t="s">
        <v>39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</row>
    <row r="3" spans="1:12" ht="99" customHeight="1" x14ac:dyDescent="0.25">
      <c r="A3" s="31" t="s">
        <v>40</v>
      </c>
      <c r="B3" s="31" t="s">
        <v>41</v>
      </c>
      <c r="C3" s="31" t="s">
        <v>42</v>
      </c>
      <c r="D3" s="32" t="s">
        <v>17</v>
      </c>
      <c r="E3" s="32" t="s">
        <v>18</v>
      </c>
      <c r="F3" s="32" t="s">
        <v>19</v>
      </c>
      <c r="G3" s="30" t="s">
        <v>27</v>
      </c>
      <c r="H3" s="33" t="s">
        <v>28</v>
      </c>
      <c r="I3" s="30" t="s">
        <v>29</v>
      </c>
      <c r="J3" s="34" t="s">
        <v>43</v>
      </c>
      <c r="K3" s="34" t="s">
        <v>44</v>
      </c>
      <c r="L3" s="34" t="s">
        <v>45</v>
      </c>
    </row>
    <row r="4" spans="1:12" ht="15.75" x14ac:dyDescent="0.25">
      <c r="A4" s="1">
        <v>1</v>
      </c>
      <c r="B4" s="1">
        <v>2</v>
      </c>
      <c r="C4" s="1">
        <v>3</v>
      </c>
      <c r="D4" s="1">
        <v>4</v>
      </c>
      <c r="E4" s="1">
        <v>5</v>
      </c>
      <c r="F4" s="1">
        <v>6</v>
      </c>
      <c r="G4" s="1">
        <v>7</v>
      </c>
      <c r="H4" s="1">
        <v>8</v>
      </c>
      <c r="I4" s="1">
        <v>9</v>
      </c>
      <c r="J4" s="1">
        <v>10</v>
      </c>
      <c r="K4" s="1">
        <v>11</v>
      </c>
      <c r="L4" s="1">
        <v>12</v>
      </c>
    </row>
    <row r="5" spans="1:12" ht="15.75" x14ac:dyDescent="0.25">
      <c r="A5" s="18">
        <f>'Транспортный налог_организации'!M7+'Транспортный налог_физ. лица'!O7</f>
        <v>40145.615192944439</v>
      </c>
      <c r="B5" s="18">
        <f>'Транспортный налог_организации'!N7+'Транспортный налог_физ. лица'!P7</f>
        <v>18065.526836825</v>
      </c>
      <c r="C5" s="18">
        <f>'Транспортный налог_организации'!O7+'Транспортный налог_физ. лица'!Q7</f>
        <v>22080.088356119446</v>
      </c>
      <c r="D5" s="19">
        <f>'Транспортный налог_организации'!P7+'Транспортный налог_физ. лица'!R7</f>
        <v>38412.400000000001</v>
      </c>
      <c r="E5" s="19">
        <f>'Транспортный налог_организации'!Q7+'Транспортный налог_физ. лица'!S7</f>
        <v>17285.580000000002</v>
      </c>
      <c r="F5" s="19">
        <f>'Транспортный налог_организации'!R7+'Транспортный налог_физ. лица'!T7</f>
        <v>21126.82</v>
      </c>
      <c r="G5" s="19">
        <f>'Транспортный налог_организации'!S7+'Транспортный налог_физ. лица'!U7</f>
        <v>38974.200000000004</v>
      </c>
      <c r="H5" s="19">
        <f>'Транспортный налог_организации'!T7+'Транспортный налог_физ. лица'!V7</f>
        <v>17538.390000000003</v>
      </c>
      <c r="I5" s="19">
        <f>'Транспортный налог_организации'!U7+'Транспортный налог_физ. лица'!W7</f>
        <v>21435.810000000005</v>
      </c>
      <c r="J5" s="19">
        <f>'Транспортный налог_организации'!V7+'Транспортный налог_физ. лица'!X7</f>
        <v>39542</v>
      </c>
      <c r="K5" s="19">
        <f>'Транспортный налог_организации'!W7+'Транспортный налог_физ. лица'!Y7</f>
        <v>17793.899999999998</v>
      </c>
      <c r="L5" s="19">
        <f>'Транспортный налог_организации'!X7+'Транспортный налог_физ. лица'!Z7</f>
        <v>21748.100000000002</v>
      </c>
    </row>
    <row r="6" spans="1:12" x14ac:dyDescent="0.25">
      <c r="H6" s="7"/>
      <c r="I6"/>
    </row>
    <row r="7" spans="1:12" ht="39" customHeight="1" x14ac:dyDescent="0.25">
      <c r="A7" s="65" t="s">
        <v>13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7"/>
    </row>
    <row r="8" spans="1:12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</row>
    <row r="9" spans="1:12" ht="15.75" x14ac:dyDescent="0.25">
      <c r="A9" s="68" t="s">
        <v>9</v>
      </c>
      <c r="B9" s="62" t="s">
        <v>90</v>
      </c>
      <c r="C9" s="12"/>
      <c r="D9" s="12"/>
      <c r="E9" s="12"/>
      <c r="F9" s="12"/>
      <c r="G9" s="12"/>
      <c r="H9" s="12"/>
      <c r="I9" s="12"/>
      <c r="J9" s="12"/>
      <c r="K9" s="12"/>
      <c r="L9" s="12"/>
    </row>
    <row r="10" spans="1:12" ht="15.75" x14ac:dyDescent="0.25">
      <c r="A10" s="68"/>
      <c r="B10" s="63" t="s">
        <v>91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</row>
    <row r="11" spans="1:12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</row>
    <row r="12" spans="1:12" ht="21.75" customHeight="1" x14ac:dyDescent="0.25">
      <c r="A12" s="69" t="s">
        <v>8</v>
      </c>
      <c r="B12" s="12" t="s">
        <v>25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</row>
    <row r="13" spans="1:12" ht="15.75" x14ac:dyDescent="0.25">
      <c r="A13" s="69"/>
      <c r="B13" s="12" t="s">
        <v>26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</row>
  </sheetData>
  <mergeCells count="5">
    <mergeCell ref="A2:L2"/>
    <mergeCell ref="A7:L7"/>
    <mergeCell ref="A9:A10"/>
    <mergeCell ref="A12:A13"/>
    <mergeCell ref="K1:L1"/>
  </mergeCells>
  <pageMargins left="0.70866141732283472" right="0.70866141732283472" top="0.74803149606299213" bottom="0.74803149606299213" header="0.31496062992125984" footer="0.31496062992125984"/>
  <pageSetup paperSize="8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"/>
  <sheetViews>
    <sheetView zoomScale="87" zoomScaleNormal="87" workbookViewId="0">
      <selection activeCell="V8" sqref="V8"/>
    </sheetView>
  </sheetViews>
  <sheetFormatPr defaultRowHeight="15" x14ac:dyDescent="0.25"/>
  <cols>
    <col min="1" max="1" width="25.5703125" customWidth="1"/>
    <col min="2" max="2" width="26.42578125" customWidth="1"/>
    <col min="3" max="4" width="25.5703125" customWidth="1"/>
    <col min="5" max="5" width="27.85546875" customWidth="1"/>
    <col min="6" max="9" width="27.7109375" customWidth="1"/>
    <col min="10" max="10" width="31.28515625" customWidth="1"/>
    <col min="11" max="11" width="27.42578125" customWidth="1"/>
    <col min="12" max="12" width="28.5703125" customWidth="1"/>
    <col min="13" max="13" width="25.5703125" customWidth="1"/>
    <col min="14" max="14" width="25.140625" customWidth="1"/>
    <col min="15" max="15" width="22.28515625" customWidth="1"/>
    <col min="16" max="16" width="25.28515625" customWidth="1"/>
    <col min="17" max="17" width="23.5703125" customWidth="1"/>
    <col min="18" max="18" width="22" customWidth="1"/>
    <col min="19" max="20" width="24" customWidth="1"/>
    <col min="21" max="21" width="21.42578125" customWidth="1"/>
    <col min="22" max="22" width="24.42578125" customWidth="1"/>
    <col min="23" max="23" width="22.85546875" customWidth="1"/>
    <col min="24" max="24" width="20" customWidth="1"/>
    <col min="25" max="25" width="25.85546875" customWidth="1"/>
    <col min="26" max="26" width="26.140625" customWidth="1"/>
    <col min="27" max="27" width="20.140625" customWidth="1"/>
  </cols>
  <sheetData>
    <row r="1" spans="1:26" ht="32.25" customHeight="1" x14ac:dyDescent="0.25">
      <c r="X1" s="13" t="s">
        <v>37</v>
      </c>
      <c r="Y1" s="13"/>
      <c r="Z1" s="13"/>
    </row>
    <row r="2" spans="1:26" ht="20.25" x14ac:dyDescent="0.3">
      <c r="A2" s="64" t="s">
        <v>46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9"/>
      <c r="Z2" s="9"/>
    </row>
    <row r="3" spans="1:26" ht="42" customHeight="1" x14ac:dyDescent="0.25">
      <c r="A3" s="74" t="s">
        <v>0</v>
      </c>
      <c r="B3" s="85" t="s">
        <v>47</v>
      </c>
      <c r="C3" s="86"/>
      <c r="D3" s="86"/>
      <c r="E3" s="86"/>
      <c r="F3" s="87"/>
      <c r="G3" s="88" t="s">
        <v>52</v>
      </c>
      <c r="H3" s="88"/>
      <c r="I3" s="88"/>
      <c r="J3" s="88"/>
      <c r="K3" s="75" t="s">
        <v>4</v>
      </c>
      <c r="L3" s="75"/>
      <c r="M3" s="83" t="s">
        <v>53</v>
      </c>
      <c r="N3" s="83"/>
      <c r="O3" s="84"/>
      <c r="P3" s="76" t="s">
        <v>20</v>
      </c>
      <c r="Q3" s="76"/>
      <c r="R3" s="76"/>
      <c r="S3" s="77" t="s">
        <v>32</v>
      </c>
      <c r="T3" s="78"/>
      <c r="U3" s="79"/>
      <c r="V3" s="80" t="s">
        <v>54</v>
      </c>
      <c r="W3" s="81"/>
      <c r="X3" s="82"/>
      <c r="Y3" s="9"/>
      <c r="Z3" s="9"/>
    </row>
    <row r="4" spans="1:26" ht="145.5" customHeight="1" x14ac:dyDescent="0.25">
      <c r="A4" s="74"/>
      <c r="B4" s="37" t="s">
        <v>48</v>
      </c>
      <c r="C4" s="37" t="s">
        <v>31</v>
      </c>
      <c r="D4" s="37" t="s">
        <v>49</v>
      </c>
      <c r="E4" s="37" t="s">
        <v>50</v>
      </c>
      <c r="F4" s="37" t="s">
        <v>14</v>
      </c>
      <c r="G4" s="45" t="s">
        <v>55</v>
      </c>
      <c r="H4" s="45" t="s">
        <v>56</v>
      </c>
      <c r="I4" s="45" t="s">
        <v>57</v>
      </c>
      <c r="J4" s="45" t="s">
        <v>16</v>
      </c>
      <c r="K4" s="8" t="s">
        <v>6</v>
      </c>
      <c r="L4" s="8" t="s">
        <v>7</v>
      </c>
      <c r="M4" s="31" t="s">
        <v>40</v>
      </c>
      <c r="N4" s="31" t="s">
        <v>41</v>
      </c>
      <c r="O4" s="31" t="s">
        <v>42</v>
      </c>
      <c r="P4" s="32" t="s">
        <v>17</v>
      </c>
      <c r="Q4" s="32" t="s">
        <v>18</v>
      </c>
      <c r="R4" s="32" t="s">
        <v>19</v>
      </c>
      <c r="S4" s="30" t="s">
        <v>27</v>
      </c>
      <c r="T4" s="30" t="s">
        <v>28</v>
      </c>
      <c r="U4" s="30" t="s">
        <v>29</v>
      </c>
      <c r="V4" s="34" t="s">
        <v>43</v>
      </c>
      <c r="W4" s="34" t="s">
        <v>44</v>
      </c>
      <c r="X4" s="34" t="s">
        <v>45</v>
      </c>
      <c r="Y4" s="9"/>
      <c r="Z4" s="9"/>
    </row>
    <row r="5" spans="1:26" ht="15.75" x14ac:dyDescent="0.25">
      <c r="A5" s="35" t="s">
        <v>1</v>
      </c>
      <c r="B5" s="1">
        <v>1</v>
      </c>
      <c r="C5" s="1">
        <v>2</v>
      </c>
      <c r="D5" s="1">
        <v>3</v>
      </c>
      <c r="E5" s="1">
        <v>4</v>
      </c>
      <c r="F5" s="1">
        <v>5</v>
      </c>
      <c r="G5" s="1">
        <v>6</v>
      </c>
      <c r="H5" s="1">
        <v>7</v>
      </c>
      <c r="I5" s="1">
        <v>8</v>
      </c>
      <c r="J5" s="1">
        <v>9</v>
      </c>
      <c r="K5" s="1">
        <v>10</v>
      </c>
      <c r="L5" s="1">
        <v>11</v>
      </c>
      <c r="M5" s="1">
        <v>12</v>
      </c>
      <c r="N5" s="1">
        <v>13</v>
      </c>
      <c r="O5" s="1">
        <v>14</v>
      </c>
      <c r="P5" s="1">
        <v>15</v>
      </c>
      <c r="Q5" s="1">
        <v>16</v>
      </c>
      <c r="R5" s="1">
        <v>17</v>
      </c>
      <c r="S5" s="1">
        <v>18</v>
      </c>
      <c r="T5" s="1">
        <v>19</v>
      </c>
      <c r="U5" s="1">
        <v>20</v>
      </c>
      <c r="V5" s="1">
        <v>21</v>
      </c>
      <c r="W5" s="1">
        <v>22</v>
      </c>
      <c r="X5" s="1">
        <v>23</v>
      </c>
      <c r="Y5" s="9"/>
      <c r="Z5" s="9"/>
    </row>
    <row r="6" spans="1:26" ht="291" customHeight="1" x14ac:dyDescent="0.25">
      <c r="A6" s="36" t="s">
        <v>2</v>
      </c>
      <c r="B6" s="2"/>
      <c r="C6" s="17" t="s">
        <v>15</v>
      </c>
      <c r="D6" s="17" t="s">
        <v>15</v>
      </c>
      <c r="E6" s="2" t="s">
        <v>3</v>
      </c>
      <c r="F6" s="16" t="s">
        <v>51</v>
      </c>
      <c r="G6" s="2" t="s">
        <v>58</v>
      </c>
      <c r="H6" s="2" t="s">
        <v>58</v>
      </c>
      <c r="I6" s="2" t="s">
        <v>58</v>
      </c>
      <c r="J6" s="16" t="s">
        <v>87</v>
      </c>
      <c r="K6" s="3" t="s">
        <v>10</v>
      </c>
      <c r="L6" s="3" t="s">
        <v>11</v>
      </c>
      <c r="M6" s="3" t="s">
        <v>24</v>
      </c>
      <c r="N6" s="3" t="s">
        <v>59</v>
      </c>
      <c r="O6" s="3" t="s">
        <v>60</v>
      </c>
      <c r="P6" s="4" t="s">
        <v>61</v>
      </c>
      <c r="Q6" s="4" t="s">
        <v>62</v>
      </c>
      <c r="R6" s="2" t="s">
        <v>63</v>
      </c>
      <c r="S6" s="4" t="s">
        <v>64</v>
      </c>
      <c r="T6" s="4" t="s">
        <v>65</v>
      </c>
      <c r="U6" s="2" t="s">
        <v>66</v>
      </c>
      <c r="V6" s="4" t="s">
        <v>67</v>
      </c>
      <c r="W6" s="4" t="s">
        <v>68</v>
      </c>
      <c r="X6" s="2" t="s">
        <v>69</v>
      </c>
      <c r="Y6" s="9"/>
      <c r="Z6" s="9"/>
    </row>
    <row r="7" spans="1:26" s="15" customFormat="1" ht="54.75" customHeight="1" x14ac:dyDescent="0.25">
      <c r="A7" s="36" t="s">
        <v>89</v>
      </c>
      <c r="B7" s="47">
        <v>7569.1</v>
      </c>
      <c r="C7" s="47">
        <v>3009.8</v>
      </c>
      <c r="D7" s="47">
        <v>3109.9</v>
      </c>
      <c r="E7" s="6">
        <f>C7/B7</f>
        <v>0.39764304871120743</v>
      </c>
      <c r="F7" s="48">
        <v>0</v>
      </c>
      <c r="G7" s="48">
        <v>1187</v>
      </c>
      <c r="H7" s="48">
        <v>736</v>
      </c>
      <c r="I7" s="48">
        <v>695</v>
      </c>
      <c r="J7" s="46">
        <v>1</v>
      </c>
      <c r="K7" s="44">
        <v>0.45</v>
      </c>
      <c r="L7" s="38">
        <v>0.55000000000000004</v>
      </c>
      <c r="M7" s="49">
        <f>D7/E7-F7</f>
        <v>7820.8333078609876</v>
      </c>
      <c r="N7" s="49">
        <f>M7*K7</f>
        <v>3519.3749885374446</v>
      </c>
      <c r="O7" s="49">
        <f>M7*L7</f>
        <v>4301.4583193235439</v>
      </c>
      <c r="P7" s="50">
        <v>7568.2</v>
      </c>
      <c r="Q7" s="49">
        <f>P7*K7</f>
        <v>3405.69</v>
      </c>
      <c r="R7" s="2">
        <f>P7*L7</f>
        <v>4162.51</v>
      </c>
      <c r="S7" s="50">
        <v>7851.8</v>
      </c>
      <c r="T7" s="49">
        <f>S7*K7</f>
        <v>3533.31</v>
      </c>
      <c r="U7" s="2">
        <f>S7*L7</f>
        <v>4318.4900000000007</v>
      </c>
      <c r="V7" s="50">
        <v>8142.9</v>
      </c>
      <c r="W7" s="49">
        <f>V7*K7</f>
        <v>3664.3049999999998</v>
      </c>
      <c r="X7" s="2">
        <f>V7*L7</f>
        <v>4478.5950000000003</v>
      </c>
      <c r="Y7" s="14"/>
      <c r="Z7" s="14"/>
    </row>
    <row r="9" spans="1:26" ht="56.25" customHeight="1" x14ac:dyDescent="0.25">
      <c r="A9" s="71" t="s">
        <v>30</v>
      </c>
      <c r="B9" s="72"/>
      <c r="C9" s="72"/>
      <c r="D9" s="72"/>
      <c r="E9" s="72"/>
      <c r="F9" s="72"/>
      <c r="G9" s="72"/>
      <c r="H9" s="72"/>
      <c r="I9" s="72"/>
      <c r="J9" s="72"/>
      <c r="K9" s="73"/>
    </row>
  </sheetData>
  <mergeCells count="10">
    <mergeCell ref="A9:K9"/>
    <mergeCell ref="A2:X2"/>
    <mergeCell ref="A3:A4"/>
    <mergeCell ref="K3:L3"/>
    <mergeCell ref="P3:R3"/>
    <mergeCell ref="S3:U3"/>
    <mergeCell ref="V3:X3"/>
    <mergeCell ref="M3:O3"/>
    <mergeCell ref="B3:F3"/>
    <mergeCell ref="G3:J3"/>
  </mergeCells>
  <pageMargins left="0.70866141732283472" right="0.31496062992125984" top="0.74803149606299213" bottom="0.74803149606299213" header="0.31496062992125984" footer="0.31496062992125984"/>
  <pageSetup paperSize="8" scale="44" orientation="landscape" r:id="rId1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"/>
  <sheetViews>
    <sheetView topLeftCell="A4" zoomScale="89" zoomScaleNormal="89" workbookViewId="0">
      <selection activeCell="A12" sqref="A12"/>
    </sheetView>
  </sheetViews>
  <sheetFormatPr defaultRowHeight="15" x14ac:dyDescent="0.25"/>
  <cols>
    <col min="1" max="1" width="25.5703125" customWidth="1"/>
    <col min="2" max="2" width="26.42578125" customWidth="1"/>
    <col min="3" max="7" width="25.5703125" customWidth="1"/>
    <col min="8" max="9" width="27.7109375" customWidth="1"/>
    <col min="10" max="10" width="27.5703125" customWidth="1"/>
    <col min="11" max="11" width="27.7109375" customWidth="1"/>
    <col min="12" max="12" width="28.42578125" style="7" customWidth="1"/>
    <col min="13" max="13" width="32.7109375" customWidth="1"/>
    <col min="14" max="14" width="32.28515625" customWidth="1"/>
    <col min="15" max="15" width="24.85546875" customWidth="1"/>
    <col min="16" max="16" width="25" customWidth="1"/>
    <col min="17" max="17" width="25.5703125" customWidth="1"/>
    <col min="18" max="18" width="25.140625" customWidth="1"/>
    <col min="19" max="19" width="24.7109375" customWidth="1"/>
    <col min="20" max="20" width="25.28515625" customWidth="1"/>
    <col min="21" max="21" width="27" customWidth="1"/>
    <col min="22" max="22" width="25.85546875" customWidth="1"/>
    <col min="23" max="23" width="26.140625" customWidth="1"/>
    <col min="24" max="24" width="25.85546875" customWidth="1"/>
    <col min="25" max="26" width="26.7109375" customWidth="1"/>
    <col min="27" max="27" width="22.85546875" customWidth="1"/>
    <col min="28" max="28" width="20" customWidth="1"/>
    <col min="29" max="29" width="25.85546875" customWidth="1"/>
    <col min="30" max="30" width="26.140625" customWidth="1"/>
    <col min="31" max="31" width="20.140625" customWidth="1"/>
  </cols>
  <sheetData>
    <row r="1" spans="1:30" ht="32.25" customHeight="1" x14ac:dyDescent="0.25">
      <c r="Z1" s="13" t="s">
        <v>38</v>
      </c>
      <c r="AB1" s="13"/>
      <c r="AC1" s="13"/>
      <c r="AD1" s="13"/>
    </row>
    <row r="2" spans="1:30" ht="21" thickBot="1" x14ac:dyDescent="0.35">
      <c r="A2" s="90" t="s">
        <v>70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"/>
      <c r="Z2" s="9"/>
    </row>
    <row r="3" spans="1:30" ht="15.75" customHeight="1" x14ac:dyDescent="0.25">
      <c r="A3" s="91" t="s">
        <v>0</v>
      </c>
      <c r="B3" s="100" t="s">
        <v>47</v>
      </c>
      <c r="C3" s="101"/>
      <c r="D3" s="101"/>
      <c r="E3" s="101"/>
      <c r="F3" s="101"/>
      <c r="G3" s="101"/>
      <c r="H3" s="102"/>
      <c r="I3" s="103" t="s">
        <v>88</v>
      </c>
      <c r="J3" s="104"/>
      <c r="K3" s="104"/>
      <c r="L3" s="105"/>
      <c r="M3" s="92" t="s">
        <v>4</v>
      </c>
      <c r="N3" s="93"/>
      <c r="O3" s="98" t="s">
        <v>53</v>
      </c>
      <c r="P3" s="98"/>
      <c r="Q3" s="99"/>
      <c r="R3" s="95" t="s">
        <v>20</v>
      </c>
      <c r="S3" s="96"/>
      <c r="T3" s="97"/>
      <c r="U3" s="94" t="s">
        <v>32</v>
      </c>
      <c r="V3" s="94"/>
      <c r="W3" s="94"/>
      <c r="X3" s="89" t="s">
        <v>54</v>
      </c>
      <c r="Y3" s="89"/>
      <c r="Z3" s="89"/>
    </row>
    <row r="4" spans="1:30" ht="159" customHeight="1" x14ac:dyDescent="0.25">
      <c r="A4" s="91"/>
      <c r="B4" s="51" t="s">
        <v>21</v>
      </c>
      <c r="C4" s="37" t="s">
        <v>22</v>
      </c>
      <c r="D4" s="37" t="s">
        <v>34</v>
      </c>
      <c r="E4" s="37" t="s">
        <v>35</v>
      </c>
      <c r="F4" s="37" t="s">
        <v>71</v>
      </c>
      <c r="G4" s="37" t="s">
        <v>72</v>
      </c>
      <c r="H4" s="52" t="s">
        <v>73</v>
      </c>
      <c r="I4" s="59" t="s">
        <v>55</v>
      </c>
      <c r="J4" s="60" t="s">
        <v>56</v>
      </c>
      <c r="K4" s="60" t="s">
        <v>57</v>
      </c>
      <c r="L4" s="61" t="s">
        <v>16</v>
      </c>
      <c r="M4" s="42" t="s">
        <v>6</v>
      </c>
      <c r="N4" s="43" t="s">
        <v>7</v>
      </c>
      <c r="O4" s="31" t="s">
        <v>40</v>
      </c>
      <c r="P4" s="31" t="s">
        <v>41</v>
      </c>
      <c r="Q4" s="31" t="s">
        <v>42</v>
      </c>
      <c r="R4" s="32" t="s">
        <v>17</v>
      </c>
      <c r="S4" s="32" t="s">
        <v>18</v>
      </c>
      <c r="T4" s="32" t="s">
        <v>19</v>
      </c>
      <c r="U4" s="30" t="s">
        <v>27</v>
      </c>
      <c r="V4" s="33" t="s">
        <v>28</v>
      </c>
      <c r="W4" s="30" t="s">
        <v>29</v>
      </c>
      <c r="X4" s="34" t="s">
        <v>43</v>
      </c>
      <c r="Y4" s="34" t="s">
        <v>44</v>
      </c>
      <c r="Z4" s="34" t="s">
        <v>45</v>
      </c>
    </row>
    <row r="5" spans="1:30" ht="15.75" x14ac:dyDescent="0.25">
      <c r="A5" s="39" t="s">
        <v>1</v>
      </c>
      <c r="B5" s="21">
        <v>1</v>
      </c>
      <c r="C5" s="1">
        <v>2</v>
      </c>
      <c r="D5" s="1">
        <v>3</v>
      </c>
      <c r="E5" s="1">
        <v>4</v>
      </c>
      <c r="F5" s="1">
        <v>5</v>
      </c>
      <c r="G5" s="1">
        <v>6</v>
      </c>
      <c r="H5" s="53">
        <v>7</v>
      </c>
      <c r="I5" s="21">
        <v>8</v>
      </c>
      <c r="J5" s="1">
        <v>9</v>
      </c>
      <c r="K5" s="1">
        <v>10</v>
      </c>
      <c r="L5" s="22">
        <v>11</v>
      </c>
      <c r="M5" s="20">
        <v>12</v>
      </c>
      <c r="N5" s="1">
        <v>13</v>
      </c>
      <c r="O5" s="20">
        <v>14</v>
      </c>
      <c r="P5" s="1">
        <v>15</v>
      </c>
      <c r="Q5" s="20">
        <v>16</v>
      </c>
      <c r="R5" s="1">
        <v>17</v>
      </c>
      <c r="S5" s="20">
        <v>18</v>
      </c>
      <c r="T5" s="1">
        <v>19</v>
      </c>
      <c r="U5" s="20">
        <v>20</v>
      </c>
      <c r="V5" s="1">
        <v>21</v>
      </c>
      <c r="W5" s="20">
        <v>22</v>
      </c>
      <c r="X5" s="1">
        <v>23</v>
      </c>
      <c r="Y5" s="20">
        <v>24</v>
      </c>
      <c r="Z5" s="1">
        <v>25</v>
      </c>
    </row>
    <row r="6" spans="1:30" ht="147" customHeight="1" x14ac:dyDescent="0.25">
      <c r="A6" s="40" t="s">
        <v>2</v>
      </c>
      <c r="B6" s="23" t="s">
        <v>12</v>
      </c>
      <c r="C6" s="2"/>
      <c r="D6" s="10" t="s">
        <v>12</v>
      </c>
      <c r="E6" s="2"/>
      <c r="F6" s="10" t="s">
        <v>12</v>
      </c>
      <c r="G6" s="2"/>
      <c r="H6" s="54" t="s">
        <v>23</v>
      </c>
      <c r="I6" s="26" t="s">
        <v>5</v>
      </c>
      <c r="J6" s="5" t="s">
        <v>5</v>
      </c>
      <c r="K6" s="5" t="s">
        <v>5</v>
      </c>
      <c r="L6" s="24" t="s">
        <v>86</v>
      </c>
      <c r="M6" s="25" t="s">
        <v>10</v>
      </c>
      <c r="N6" s="3" t="s">
        <v>11</v>
      </c>
      <c r="O6" s="3" t="s">
        <v>74</v>
      </c>
      <c r="P6" s="3" t="s">
        <v>75</v>
      </c>
      <c r="Q6" s="4" t="s">
        <v>76</v>
      </c>
      <c r="R6" s="2" t="s">
        <v>77</v>
      </c>
      <c r="S6" s="3" t="s">
        <v>78</v>
      </c>
      <c r="T6" s="4" t="s">
        <v>79</v>
      </c>
      <c r="U6" s="2" t="s">
        <v>80</v>
      </c>
      <c r="V6" s="3" t="s">
        <v>81</v>
      </c>
      <c r="W6" s="4" t="s">
        <v>82</v>
      </c>
      <c r="X6" s="2" t="s">
        <v>83</v>
      </c>
      <c r="Y6" s="3" t="s">
        <v>84</v>
      </c>
      <c r="Z6" s="4" t="s">
        <v>85</v>
      </c>
    </row>
    <row r="7" spans="1:30" ht="16.5" thickBot="1" x14ac:dyDescent="0.3">
      <c r="A7" s="41" t="s">
        <v>89</v>
      </c>
      <c r="B7" s="57">
        <v>24103</v>
      </c>
      <c r="C7" s="58">
        <v>23557.1</v>
      </c>
      <c r="D7" s="58">
        <v>26226</v>
      </c>
      <c r="E7" s="58">
        <v>24688.799999999999</v>
      </c>
      <c r="F7" s="58">
        <v>32037</v>
      </c>
      <c r="G7" s="58">
        <v>28362</v>
      </c>
      <c r="H7" s="55">
        <v>1</v>
      </c>
      <c r="I7" s="57">
        <v>15539</v>
      </c>
      <c r="J7" s="58">
        <v>16537</v>
      </c>
      <c r="K7" s="58">
        <v>15772</v>
      </c>
      <c r="L7" s="27">
        <f>((J7/I7)+(K7/J7))/2</f>
        <v>1.0089827975491916</v>
      </c>
      <c r="M7" s="44">
        <v>0.45</v>
      </c>
      <c r="N7" s="38">
        <v>0.55000000000000004</v>
      </c>
      <c r="O7" s="49">
        <f>F7*H7*L7</f>
        <v>32324.781885083452</v>
      </c>
      <c r="P7" s="49">
        <f>O7*M7</f>
        <v>14546.151848287554</v>
      </c>
      <c r="Q7" s="50">
        <f>O7*N7</f>
        <v>17778.630036795901</v>
      </c>
      <c r="R7" s="2">
        <v>30844.2</v>
      </c>
      <c r="S7" s="49">
        <f>R7*M7</f>
        <v>13879.890000000001</v>
      </c>
      <c r="T7" s="50">
        <f>R7*N7</f>
        <v>16964.310000000001</v>
      </c>
      <c r="U7" s="2">
        <v>31122.400000000001</v>
      </c>
      <c r="V7" s="49">
        <f>U7*M7</f>
        <v>14005.080000000002</v>
      </c>
      <c r="W7" s="50">
        <f>U7*N7</f>
        <v>17117.320000000003</v>
      </c>
      <c r="X7" s="2">
        <v>31399.1</v>
      </c>
      <c r="Y7" s="56">
        <f>X7*M7</f>
        <v>14129.594999999999</v>
      </c>
      <c r="Z7" s="56">
        <f>X7*N7</f>
        <v>17269.505000000001</v>
      </c>
    </row>
    <row r="8" spans="1:30" x14ac:dyDescent="0.25">
      <c r="K8" s="7"/>
      <c r="L8"/>
    </row>
    <row r="9" spans="1:30" ht="39" customHeight="1" x14ac:dyDescent="0.25">
      <c r="A9" s="71" t="s">
        <v>33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3"/>
      <c r="S9" s="29"/>
      <c r="T9" s="29"/>
    </row>
    <row r="10" spans="1:30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2" spans="1:30" x14ac:dyDescent="0.25">
      <c r="G12" s="28"/>
    </row>
  </sheetData>
  <mergeCells count="10">
    <mergeCell ref="X3:Z3"/>
    <mergeCell ref="A9:O9"/>
    <mergeCell ref="A2:X2"/>
    <mergeCell ref="A3:A4"/>
    <mergeCell ref="M3:N3"/>
    <mergeCell ref="U3:W3"/>
    <mergeCell ref="R3:T3"/>
    <mergeCell ref="O3:Q3"/>
    <mergeCell ref="B3:H3"/>
    <mergeCell ref="I3:L3"/>
  </mergeCells>
  <pageMargins left="0.51181102362204722" right="0.31496062992125984" top="0.74803149606299213" bottom="0.74803149606299213" header="0.31496062992125984" footer="0.31496062992125984"/>
  <pageSetup paperSize="8" scale="37" orientation="landscape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Транспортный налог_всего</vt:lpstr>
      <vt:lpstr>Транспортный налог_организации</vt:lpstr>
      <vt:lpstr>Транспортный налог_физ. лица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2024-11-14T09:13:38Z</dcterms:modified>
</cp:coreProperties>
</file>